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02" reservationPassword="0"/>
  <workbookPr/>
  <bookViews>
    <workbookView xWindow="240" yWindow="120" windowWidth="14940" windowHeight="9225" activeTab="0"/>
  </bookViews>
  <sheets>
    <sheet name="SO 101" sheetId="1" r:id="rId1"/>
  </sheets>
  <definedNames/>
  <calcPr/>
  <webPublishing/>
</workbook>
</file>

<file path=xl/sharedStrings.xml><?xml version="1.0" encoding="utf-8"?>
<sst xmlns="http://schemas.openxmlformats.org/spreadsheetml/2006/main" count="152" uniqueCount="99">
  <si>
    <t>Aspe</t>
  </si>
  <si>
    <t xml:space="preserve">Firma: </t>
  </si>
  <si>
    <t>Příloha k formuláři pro ocenění nabídky</t>
  </si>
  <si>
    <t>Stavba</t>
  </si>
  <si>
    <t>číslo a název SO</t>
  </si>
  <si>
    <t>číslo a název rozpočtu:</t>
  </si>
  <si>
    <t>035-23</t>
  </si>
  <si>
    <t>II/381 Pohořelice - Přibice</t>
  </si>
  <si>
    <t>SO 101</t>
  </si>
  <si>
    <t>Vozovka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</si>
  <si>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</si>
  <si>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</si>
  <si>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</si>
  <si>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</si>
  <si>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</si>
  <si>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</si>
  <si>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</si>
  <si>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</si>
  <si>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</si>
  <si>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</si>
  <si>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</si>
  <si>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</si>
  <si>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</si>
  <si>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</si>
  <si>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</si>
  <si>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</si>
  <si>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</si>
  <si>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</si>
  <si>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</si>
  <si>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</si>
  <si>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</si>
  <si>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2022_OTSKP</t>
  </si>
  <si>
    <t>014102</t>
  </si>
  <si>
    <t/>
  </si>
  <si>
    <t>POPLATKY ZA SKLÁDKU - zemina/kamenivo</t>
  </si>
  <si>
    <t xml:space="preserve">T         </t>
  </si>
  <si>
    <t xml:space="preserve">pol. 12920 1,8*37,35=67,230 [A] </t>
  </si>
  <si>
    <t>zahrnuje veškeré poplatky provozovateli skládky související s uložením odpadu na skládce.</t>
  </si>
  <si>
    <t>02720</t>
  </si>
  <si>
    <t>POMOC PRÁCE ZŘÍZ NEBO ZAJIŠŤ REGULACI A OCHRANU DOPRAVY</t>
  </si>
  <si>
    <t xml:space="preserve">KPL       </t>
  </si>
  <si>
    <t>zahrnuje veškeré náklady spojené s objednatelem požadovanými zařízeními</t>
  </si>
  <si>
    <t>Zemní práce</t>
  </si>
  <si>
    <t>11372</t>
  </si>
  <si>
    <t>FRÉZOVÁNÍ ZPEVNĚNÝCH PLOCH ASFALTOVÝCH
odvoz a likvidace v režii zhotovitele
výměra dle Microstation</t>
  </si>
  <si>
    <t xml:space="preserve">M3        </t>
  </si>
  <si>
    <t>frézování tl. 50mm 0,05*2121=106,050 [A]
frézování tl. 20mm 0,02*3535=70,700 [B]
frézování sanace tl.50mm 0,05*850=42,500 [C]
využití zpětně -74,7=-74,700 [D]
Celkem: A+B+C+D=144,550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</si>
  <si>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</si>
  <si>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FRÉZOVÁNÍ ZPEVNĚNÝCH PLOCH ASFALTOVÝCH
odvoz na meziskládku a uložení v režii zhotovitele
výměra dle Microstation</t>
  </si>
  <si>
    <t>Rmat pro využití do krajnic pol.56962 74,7=74,700 [A]</t>
  </si>
  <si>
    <t>12920</t>
  </si>
  <si>
    <t>ČIŠTĚNÍ KRAJNIC OD NÁNOSU
odvozová vzdálenost v režii zhotovitele</t>
  </si>
  <si>
    <t>strržení krajnice tl.50mm 0,05*0,5*2*747=37,350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</si>
  <si>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</si>
  <si>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</si>
  <si>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56962</t>
  </si>
  <si>
    <t>ZPEVNĚNÍ KRAJNIC Z RECYKLOVANÉHO MATERIÁLU TL DO 100MM
Rmat (74,7m3) využit z frézování pol. 11372.2</t>
  </si>
  <si>
    <t xml:space="preserve">M2        </t>
  </si>
  <si>
    <t>nová krajnice tl.100mm 747=747,000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</si>
  <si>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</si>
  <si>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572214</t>
  </si>
  <si>
    <t>SPOJOVACÍ POSTŘIK Z MODIFIK EMULZE DO 0,5KG/M2
výměra dle Microstation</t>
  </si>
  <si>
    <t>sanace 0,5 kg/m2 850=850,000 [A]
pod ACO 11+ 0,5 kg/m2 5656=5 656,000 [B]
Celkem: A+B=6 506,000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</si>
  <si>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</si>
  <si>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574B04</t>
  </si>
  <si>
    <t>ASFALTOVÝ BETON PRO OBRUSNÉ VRSTVY MODIFIK ACO 11+, 11S
výměra dle Microstation</t>
  </si>
  <si>
    <t>vyrovnávací vrstva tl.30mm 0,03*5656=169,680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</si>
  <si>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</si>
  <si>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574B44</t>
  </si>
  <si>
    <t>ASFALTOVÝ BETON PRO OBRUSNÉ VRSTVY MODIFIK ACO 11+, 11S TL. 50MM
výměra dle Microstation</t>
  </si>
  <si>
    <t xml:space="preserve">kryt vozovky ACO 11+ 5656=5 656,000 [A]  </t>
  </si>
  <si>
    <t>574D46</t>
  </si>
  <si>
    <t>ASFALTOVÝ BETON PRO LOŽNÍ VRSTVY MODIFIK ACL 16+, 16S TL. 50MM
výměra dle Microstation</t>
  </si>
  <si>
    <t>sanace ACL 16+ 850=850,000 [A]</t>
  </si>
  <si>
    <t>58920</t>
  </si>
  <si>
    <t>VÝPLŇ SPAR MODIFIKOVANÝM ASFALTEM
včetně prořezání</t>
  </si>
  <si>
    <t xml:space="preserve">M         </t>
  </si>
  <si>
    <t>ZÚ a KÚ 14=14,000 [A]
středová spára 808=808,000 [B]
Celkem: A+B=822,000 [C]</t>
  </si>
  <si>
    <t>položka zahrnuje:
- dodávku předepsaného materiálu
- vyčištění a výplň spar tímto materiálem</t>
  </si>
  <si>
    <t>Ostatní konstrukce a práce</t>
  </si>
  <si>
    <t>915111</t>
  </si>
  <si>
    <t>VODOROVNÉ DOPRAVNÍ ZNAČENÍ BARVOU HLADKÉ - DODÁVKA A POKLÁDKA
výměra dle Microstation</t>
  </si>
  <si>
    <t>V2b (3/1,5/0,125) 0,125*0,66*100=8,250 [A]
V2b (3/6/0,125) 0,125*0,33*708=29,205 [B]
V4 (0,125) 0,125*2*808=202,000 [C]
Celkem: A+B+C=239,455 [D]</t>
  </si>
  <si>
    <t>položka zahrnuje:
- dodání a pokládku nátěrového materiálu (měří se pouze natíraná plocha)
- předznačení a reflexní úpravu</t>
  </si>
  <si>
    <t>919111</t>
  </si>
  <si>
    <t>ŘEZÁNÍ ASFALTOVÉHO KRYTU VOZOVEK TL DO 50MM</t>
  </si>
  <si>
    <t>ZÚ a KÚ tl. 50mm 14=14,000 [A]</t>
  </si>
  <si>
    <t>položka zahrnuje řezání vozovkové vrstvy v předepsané tloušťce, včetně spotřeby vody</t>
  </si>
  <si>
    <t>93818</t>
  </si>
  <si>
    <t>OČIŠTĚNÍ ASFALT VOZOVEK ZAMETENÍM
výměra dle Microstation</t>
  </si>
  <si>
    <t>strojní očištění 5656=5 656,000 [A]</t>
  </si>
  <si>
    <t>položka zahrnuje očištění předepsaným způsobem včetně odklizení vzniklého odpadu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</si>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</sst>
</file>

<file path=xl/styles.xml><?xml version="1.0" encoding="utf-8"?>
<styleSheet xmlns="http://schemas.openxmlformats.org/spreadsheetml/2006/main">
  <numFmts count="2">
    <numFmt numFmtId="177" formatCode="### ### ### ##0.000"/>
    <numFmt numFmtId="178" formatCode="### ### ### ##0.00"/>
  </numFmts>
  <fonts count="4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NumberFormat="1" applyFont="1" applyFill="1" applyBorder="1" applyAlignment="1" applyProtection="1">
      <alignment/>
      <protection/>
    </xf>
    <xf numFmtId="0" fontId="1" fillId="0" borderId="0" xfId="0" applyNumberFormat="1" applyFont="1" applyFill="1" applyBorder="1" applyAlignment="1" applyProtection="1">
      <alignment horizontal="center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3" fillId="0" borderId="0" xfId="0" applyNumberFormat="1" applyFont="1" applyFill="1" applyBorder="1" applyAlignment="1" applyProtection="1">
      <alignment/>
      <protection/>
    </xf>
    <xf numFmtId="177" fontId="0" fillId="0" borderId="1" xfId="0" applyNumberFormat="1" applyFont="1" applyFill="1" applyBorder="1" applyAlignment="1" applyProtection="1">
      <alignment/>
      <protection/>
    </xf>
    <xf numFmtId="0" fontId="3" fillId="0" borderId="2" xfId="0" applyNumberFormat="1" applyFont="1" applyFill="1" applyBorder="1" applyAlignment="1" applyProtection="1">
      <alignment/>
      <protection/>
    </xf>
    <xf numFmtId="178" fontId="0" fillId="0" borderId="3" xfId="0" applyNumberFormat="1" applyBorder="1" applyProtection="1">
      <protection locked="0"/>
    </xf>
    <xf numFmtId="178" fontId="0" fillId="0" borderId="1" xfId="0" applyNumberFormat="1" applyFont="1" applyFill="1" applyBorder="1" applyAlignment="1" applyProtection="1">
      <alignment/>
      <protection/>
    </xf>
    <xf numFmtId="178" fontId="0" fillId="0" borderId="1" xfId="0" applyNumberFormat="1" applyBorder="1" applyProtection="1">
      <protection locked="0"/>
    </xf>
    <xf numFmtId="0" fontId="0" fillId="0" borderId="1" xfId="0" applyNumberFormat="1" applyFont="1" applyFill="1" applyBorder="1" applyAlignment="1" applyProtection="1">
      <alignment wrapText="1"/>
      <protection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8" fontId="3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1" t="s">
        <v>0</v>
      </c>
      <c r="C1" t="s">
        <v>1</v>
      </c>
    </row>
    <row r="2" spans="3:3" ht="12.75" customHeight="1">
      <c r="C2" s="2" t="s">
        <v>2</v>
      </c>
    </row>
    <row r="4" spans="1:5" ht="12.75" customHeight="1">
      <c r="A4" t="s">
        <v>3</v>
      </c>
      <c r="C4" s="1" t="s">
        <v>6</v>
      </c>
      <c s="1"/>
      <c s="1" t="s">
        <v>7</v>
      </c>
    </row>
    <row r="5" spans="1:5" ht="12.75" customHeight="1">
      <c r="A5" t="s">
        <v>4</v>
      </c>
      <c r="C5" s="1" t="s">
        <v>8</v>
      </c>
      <c s="1"/>
      <c s="1" t="s">
        <v>9</v>
      </c>
    </row>
    <row r="6" spans="1:5" ht="12.75" customHeight="1">
      <c r="A6" t="s">
        <v>5</v>
      </c>
      <c r="C6" s="1" t="s">
        <v>8</v>
      </c>
      <c s="1"/>
      <c s="1" t="s">
        <v>9</v>
      </c>
    </row>
    <row r="7" spans="3:5" ht="12.75" customHeight="1">
      <c r="C7" s="1"/>
      <c s="1"/>
      <c s="1"/>
    </row>
    <row r="8" spans="1:9" ht="12.75" customHeight="1">
      <c r="A8" s="3" t="s">
        <v>10</v>
      </c>
      <c s="3" t="s">
        <v>12</v>
      </c>
      <c s="3" t="s">
        <v>13</v>
      </c>
      <c s="3" t="s">
        <v>14</v>
      </c>
      <c s="3" t="s">
        <v>15</v>
      </c>
      <c s="3" t="s">
        <v>16</v>
      </c>
      <c s="3" t="s">
        <v>17</v>
      </c>
      <c s="3" t="s">
        <v>18</v>
      </c>
      <c s="3"/>
    </row>
    <row r="9" spans="1:9" ht="28.5">
      <c r="A9" s="3"/>
      <c s="3"/>
      <c s="3"/>
      <c s="3"/>
      <c s="3"/>
      <c s="3"/>
      <c s="3"/>
      <c s="3" t="s">
        <v>19</v>
      </c>
      <c s="3" t="s">
        <v>20</v>
      </c>
    </row>
    <row r="10" spans="1:9" ht="14.25">
      <c r="A10" s="3" t="s">
        <v>11</v>
      </c>
      <c s="3" t="s">
        <v>21</v>
      </c>
      <c s="3" t="s">
        <v>22</v>
      </c>
      <c s="3" t="s">
        <v>23</v>
      </c>
      <c s="3" t="s">
        <v>24</v>
      </c>
      <c s="3" t="s">
        <v>25</v>
      </c>
      <c s="3" t="s">
        <v>26</v>
      </c>
      <c s="3" t="s">
        <v>27</v>
      </c>
      <c s="3" t="s">
        <v>28</v>
      </c>
    </row>
    <row r="11" spans="1:9" ht="12.75" customHeight="1">
      <c r="A11" s="4"/>
      <c s="4"/>
      <c s="4" t="s">
        <v>30</v>
      </c>
      <c s="4"/>
      <c s="4" t="s">
        <v>29</v>
      </c>
      <c s="4"/>
      <c s="6"/>
      <c s="4"/>
      <c s="6"/>
    </row>
    <row r="12" spans="1:9" ht="12.75">
      <c r="A12" s="10">
        <v>1</v>
      </c>
      <c s="10" t="s">
        <v>31</v>
      </c>
      <c s="10" t="s">
        <v>32</v>
      </c>
      <c s="10" t="s">
        <v>33</v>
      </c>
      <c s="10" t="s">
        <v>34</v>
      </c>
      <c s="10" t="s">
        <v>35</v>
      </c>
      <c s="5">
        <v>67.23</v>
      </c>
      <c s="9"/>
      <c s="8">
        <f>ROUND((H12*G12),2)</f>
      </c>
    </row>
    <row r="13" spans="5:5" ht="63.75">
      <c r="E13" s="11" t="s">
        <v>36</v>
      </c>
    </row>
    <row r="14" spans="5:5" ht="153">
      <c r="E14" s="11" t="s">
        <v>37</v>
      </c>
    </row>
    <row r="15" spans="1:9" ht="12.75">
      <c r="A15" s="10">
        <v>2</v>
      </c>
      <c s="10" t="s">
        <v>31</v>
      </c>
      <c s="10" t="s">
        <v>38</v>
      </c>
      <c s="10" t="s">
        <v>33</v>
      </c>
      <c s="10" t="s">
        <v>39</v>
      </c>
      <c s="10" t="s">
        <v>40</v>
      </c>
      <c s="5">
        <v>1</v>
      </c>
      <c s="9"/>
      <c s="8">
        <f>ROUND((H15*G15),2)</f>
      </c>
    </row>
    <row r="16" spans="5:5" ht="114.75">
      <c r="E16" s="11" t="s">
        <v>41</v>
      </c>
    </row>
    <row r="17" spans="1:16" ht="12.75" customHeight="1">
      <c r="A17" s="12"/>
      <c s="12"/>
      <c s="12" t="s">
        <v>30</v>
      </c>
      <c s="12"/>
      <c s="12" t="s">
        <v>29</v>
      </c>
      <c s="12"/>
      <c s="12"/>
      <c s="12"/>
      <c s="12">
        <f>SUM(I12:I16)</f>
      </c>
      <c r="P17">
        <f>ROUND(SUM(P12:P16),2)</f>
      </c>
    </row>
    <row r="19" spans="1:9" ht="12.75" customHeight="1">
      <c r="A19" s="4"/>
      <c s="4"/>
      <c s="4" t="s">
        <v>11</v>
      </c>
      <c s="4"/>
      <c s="4" t="s">
        <v>42</v>
      </c>
      <c s="4"/>
      <c s="6"/>
      <c s="4"/>
      <c s="6"/>
    </row>
    <row r="20" spans="1:9" ht="12.75">
      <c r="A20" s="10">
        <v>3</v>
      </c>
      <c s="10" t="s">
        <v>31</v>
      </c>
      <c s="10" t="s">
        <v>43</v>
      </c>
      <c s="10" t="s">
        <v>11</v>
      </c>
      <c s="10" t="s">
        <v>44</v>
      </c>
      <c s="10" t="s">
        <v>45</v>
      </c>
      <c s="5">
        <v>144.55</v>
      </c>
      <c s="9"/>
      <c s="8">
        <f>ROUND((H20*G20),2)</f>
      </c>
    </row>
    <row r="21" spans="5:5" ht="318.75">
      <c r="E21" s="11" t="s">
        <v>46</v>
      </c>
    </row>
    <row r="22" spans="5:5" ht="409.5">
      <c r="E22" s="11" t="s">
        <v>47</v>
      </c>
    </row>
    <row r="23" spans="1:9" ht="12.75">
      <c r="A23" s="10">
        <v>4</v>
      </c>
      <c s="10" t="s">
        <v>31</v>
      </c>
      <c s="10" t="s">
        <v>43</v>
      </c>
      <c s="10" t="s">
        <v>21</v>
      </c>
      <c s="10" t="s">
        <v>48</v>
      </c>
      <c s="10" t="s">
        <v>45</v>
      </c>
      <c s="5">
        <v>74.7</v>
      </c>
      <c s="9"/>
      <c s="8">
        <f>ROUND((H23*G23),2)</f>
      </c>
    </row>
    <row r="24" spans="5:5" ht="76.5">
      <c r="E24" s="11" t="s">
        <v>49</v>
      </c>
    </row>
    <row r="25" spans="5:5" ht="409.5">
      <c r="E25" s="11" t="s">
        <v>47</v>
      </c>
    </row>
    <row r="26" spans="1:9" ht="12.75">
      <c r="A26" s="10">
        <v>5</v>
      </c>
      <c s="10" t="s">
        <v>31</v>
      </c>
      <c s="10" t="s">
        <v>50</v>
      </c>
      <c s="10" t="s">
        <v>33</v>
      </c>
      <c s="10" t="s">
        <v>51</v>
      </c>
      <c s="10" t="s">
        <v>45</v>
      </c>
      <c s="5">
        <v>37.35</v>
      </c>
      <c s="9"/>
      <c s="8">
        <f>ROUND((H26*G26),2)</f>
      </c>
    </row>
    <row r="27" spans="5:5" ht="76.5">
      <c r="E27" s="11" t="s">
        <v>52</v>
      </c>
    </row>
    <row r="28" spans="5:5" ht="409.5">
      <c r="E28" s="11" t="s">
        <v>53</v>
      </c>
    </row>
    <row r="29" spans="1:16" ht="12.75" customHeight="1">
      <c r="A29" s="12"/>
      <c s="12"/>
      <c s="12" t="s">
        <v>11</v>
      </c>
      <c s="12"/>
      <c s="12" t="s">
        <v>42</v>
      </c>
      <c s="12"/>
      <c s="12"/>
      <c s="12"/>
      <c s="12">
        <f>SUM(I20:I28)</f>
      </c>
      <c r="P29">
        <f>ROUND(SUM(P20:P28),2)</f>
      </c>
    </row>
    <row r="31" spans="1:9" ht="12.75" customHeight="1">
      <c r="A31" s="4"/>
      <c s="4"/>
      <c s="4" t="s">
        <v>24</v>
      </c>
      <c s="4"/>
      <c s="4" t="s">
        <v>54</v>
      </c>
      <c s="4"/>
      <c s="6"/>
      <c s="4"/>
      <c s="6"/>
    </row>
    <row r="32" spans="1:9" ht="12.75">
      <c r="A32" s="10">
        <v>6</v>
      </c>
      <c s="10" t="s">
        <v>31</v>
      </c>
      <c s="10" t="s">
        <v>55</v>
      </c>
      <c s="10" t="s">
        <v>33</v>
      </c>
      <c s="10" t="s">
        <v>56</v>
      </c>
      <c s="10" t="s">
        <v>57</v>
      </c>
      <c s="5">
        <v>747</v>
      </c>
      <c s="9"/>
      <c s="8">
        <f>ROUND((H32*G32),2)</f>
      </c>
    </row>
    <row r="33" spans="5:5" ht="63.75">
      <c r="E33" s="11" t="s">
        <v>58</v>
      </c>
    </row>
    <row r="34" spans="5:5" ht="409.5">
      <c r="E34" s="11" t="s">
        <v>59</v>
      </c>
    </row>
    <row r="35" spans="1:9" ht="12.75">
      <c r="A35" s="10">
        <v>7</v>
      </c>
      <c s="10" t="s">
        <v>31</v>
      </c>
      <c s="10" t="s">
        <v>60</v>
      </c>
      <c s="10" t="s">
        <v>33</v>
      </c>
      <c s="10" t="s">
        <v>61</v>
      </c>
      <c s="10" t="s">
        <v>57</v>
      </c>
      <c s="5">
        <v>6506</v>
      </c>
      <c s="9"/>
      <c s="8">
        <f>ROUND((H35*G35),2)</f>
      </c>
    </row>
    <row r="36" spans="5:5" ht="178.5">
      <c r="E36" s="11" t="s">
        <v>62</v>
      </c>
    </row>
    <row r="37" spans="5:5" ht="357">
      <c r="E37" s="11" t="s">
        <v>63</v>
      </c>
    </row>
    <row r="38" spans="1:9" ht="12.75">
      <c r="A38" s="10">
        <v>8</v>
      </c>
      <c s="10" t="s">
        <v>31</v>
      </c>
      <c s="10" t="s">
        <v>64</v>
      </c>
      <c s="10" t="s">
        <v>33</v>
      </c>
      <c s="10" t="s">
        <v>65</v>
      </c>
      <c s="10" t="s">
        <v>45</v>
      </c>
      <c s="5">
        <v>169.68</v>
      </c>
      <c s="9"/>
      <c s="8">
        <f>ROUND((H38*G38),2)</f>
      </c>
    </row>
    <row r="39" spans="5:5" ht="76.5">
      <c r="E39" s="11" t="s">
        <v>66</v>
      </c>
    </row>
    <row r="40" spans="5:5" ht="409.5">
      <c r="E40" s="11" t="s">
        <v>67</v>
      </c>
    </row>
    <row r="41" spans="1:9" ht="12.75">
      <c r="A41" s="10">
        <v>9</v>
      </c>
      <c s="10" t="s">
        <v>31</v>
      </c>
      <c s="10" t="s">
        <v>68</v>
      </c>
      <c s="10" t="s">
        <v>33</v>
      </c>
      <c s="10" t="s">
        <v>69</v>
      </c>
      <c s="10" t="s">
        <v>57</v>
      </c>
      <c s="5">
        <v>5656</v>
      </c>
      <c s="9"/>
      <c s="8">
        <f>ROUND((H41*G41),2)</f>
      </c>
    </row>
    <row r="42" spans="5:5" ht="76.5">
      <c r="E42" s="11" t="s">
        <v>70</v>
      </c>
    </row>
    <row r="43" spans="5:5" ht="409.5">
      <c r="E43" s="11" t="s">
        <v>67</v>
      </c>
    </row>
    <row r="44" spans="1:9" ht="12.75">
      <c r="A44" s="10">
        <v>10</v>
      </c>
      <c s="10" t="s">
        <v>31</v>
      </c>
      <c s="10" t="s">
        <v>71</v>
      </c>
      <c s="10" t="s">
        <v>33</v>
      </c>
      <c s="10" t="s">
        <v>72</v>
      </c>
      <c s="10" t="s">
        <v>57</v>
      </c>
      <c s="5">
        <v>850</v>
      </c>
      <c s="9"/>
      <c s="8">
        <f>ROUND((H44*G44),2)</f>
      </c>
    </row>
    <row r="45" spans="5:5" ht="51">
      <c r="E45" s="11" t="s">
        <v>73</v>
      </c>
    </row>
    <row r="46" spans="5:5" ht="409.5">
      <c r="E46" s="11" t="s">
        <v>67</v>
      </c>
    </row>
    <row r="47" spans="1:9" ht="12.75">
      <c r="A47" s="10">
        <v>11</v>
      </c>
      <c s="10" t="s">
        <v>31</v>
      </c>
      <c s="10" t="s">
        <v>74</v>
      </c>
      <c s="10" t="s">
        <v>33</v>
      </c>
      <c s="10" t="s">
        <v>75</v>
      </c>
      <c s="10" t="s">
        <v>76</v>
      </c>
      <c s="5">
        <v>822</v>
      </c>
      <c s="9"/>
      <c s="8">
        <f>ROUND((H47*G47),2)</f>
      </c>
    </row>
    <row r="48" spans="5:5" ht="127.5">
      <c r="E48" s="11" t="s">
        <v>77</v>
      </c>
    </row>
    <row r="49" spans="5:5" ht="140.25">
      <c r="E49" s="11" t="s">
        <v>78</v>
      </c>
    </row>
    <row r="50" spans="1:16" ht="12.75" customHeight="1">
      <c r="A50" s="12"/>
      <c s="12"/>
      <c s="12" t="s">
        <v>24</v>
      </c>
      <c s="12"/>
      <c s="12" t="s">
        <v>54</v>
      </c>
      <c s="12"/>
      <c s="12"/>
      <c s="12"/>
      <c s="12">
        <f>SUM(I32:I49)</f>
      </c>
      <c r="P50">
        <f>ROUND(SUM(P32:P49),2)</f>
      </c>
    </row>
    <row r="52" spans="1:9" ht="12.75" customHeight="1">
      <c r="A52" s="4"/>
      <c s="4"/>
      <c s="4" t="s">
        <v>28</v>
      </c>
      <c s="4"/>
      <c s="4" t="s">
        <v>79</v>
      </c>
      <c s="4"/>
      <c s="6"/>
      <c s="4"/>
      <c s="6"/>
    </row>
    <row r="53" spans="1:9" ht="12.75">
      <c r="A53" s="10">
        <v>12</v>
      </c>
      <c s="10" t="s">
        <v>31</v>
      </c>
      <c s="10" t="s">
        <v>80</v>
      </c>
      <c s="10" t="s">
        <v>33</v>
      </c>
      <c s="10" t="s">
        <v>81</v>
      </c>
      <c s="10" t="s">
        <v>57</v>
      </c>
      <c s="5">
        <v>239.455</v>
      </c>
      <c s="9"/>
      <c s="8">
        <f>ROUND((H53*G53),2)</f>
      </c>
    </row>
    <row r="54" spans="5:5" ht="242.25">
      <c r="E54" s="11" t="s">
        <v>82</v>
      </c>
    </row>
    <row r="55" spans="5:5" ht="204">
      <c r="E55" s="11" t="s">
        <v>83</v>
      </c>
    </row>
    <row r="56" spans="1:9" ht="12.75">
      <c r="A56" s="10">
        <v>13</v>
      </c>
      <c s="10" t="s">
        <v>31</v>
      </c>
      <c s="10" t="s">
        <v>84</v>
      </c>
      <c s="10" t="s">
        <v>33</v>
      </c>
      <c s="10" t="s">
        <v>85</v>
      </c>
      <c s="10" t="s">
        <v>76</v>
      </c>
      <c s="5">
        <v>14</v>
      </c>
      <c s="9"/>
      <c s="8">
        <f>ROUND((H56*G56),2)</f>
      </c>
    </row>
    <row r="57" spans="5:5" ht="51">
      <c r="E57" s="11" t="s">
        <v>86</v>
      </c>
    </row>
    <row r="58" spans="5:5" ht="140.25">
      <c r="E58" s="11" t="s">
        <v>87</v>
      </c>
    </row>
    <row r="59" spans="1:9" ht="12.75">
      <c r="A59" s="10">
        <v>14</v>
      </c>
      <c s="10" t="s">
        <v>31</v>
      </c>
      <c s="10" t="s">
        <v>88</v>
      </c>
      <c s="10" t="s">
        <v>33</v>
      </c>
      <c s="10" t="s">
        <v>89</v>
      </c>
      <c s="10" t="s">
        <v>57</v>
      </c>
      <c s="5">
        <v>5656</v>
      </c>
      <c s="9"/>
      <c s="8">
        <f>ROUND((H59*G59),2)</f>
      </c>
    </row>
    <row r="60" spans="5:5" ht="63.75">
      <c r="E60" s="11" t="s">
        <v>90</v>
      </c>
    </row>
    <row r="61" spans="5:5" ht="127.5">
      <c r="E61" s="11" t="s">
        <v>91</v>
      </c>
    </row>
    <row r="62" spans="1:16" ht="12.75" customHeight="1">
      <c r="A62" s="12"/>
      <c s="12"/>
      <c s="12" t="s">
        <v>28</v>
      </c>
      <c s="12"/>
      <c s="12" t="s">
        <v>79</v>
      </c>
      <c s="12"/>
      <c s="12"/>
      <c s="12"/>
      <c s="12">
        <f>SUM(I53:I61)</f>
      </c>
      <c r="P62">
        <f>ROUND(SUM(P53:P61),2)</f>
      </c>
    </row>
    <row r="64" spans="1:16" ht="12.75" customHeight="1">
      <c r="A64" s="12"/>
      <c s="12"/>
      <c s="12"/>
      <c s="12"/>
      <c s="12" t="s">
        <v>92</v>
      </c>
      <c s="12"/>
      <c s="12"/>
      <c s="12"/>
      <c s="12">
        <f>+I17+I29+I50+I62</f>
      </c>
      <c r="P64">
        <f>+P17+P29+P50+P62</f>
      </c>
    </row>
    <row r="66" spans="1:9" ht="12.75" customHeight="1">
      <c r="A66" s="4" t="s">
        <v>93</v>
      </c>
      <c s="4"/>
      <c s="4"/>
      <c s="4"/>
      <c s="4"/>
      <c s="4"/>
      <c s="4"/>
      <c s="4"/>
      <c s="4"/>
    </row>
    <row r="67" spans="1:9" ht="12.75" customHeight="1">
      <c r="A67" s="4"/>
      <c s="4"/>
      <c s="4"/>
      <c s="4"/>
      <c s="4" t="s">
        <v>94</v>
      </c>
      <c s="4"/>
      <c s="4"/>
      <c s="4"/>
      <c s="4"/>
    </row>
    <row r="68" spans="1:16" ht="12.75" customHeight="1">
      <c r="A68" s="12"/>
      <c s="12"/>
      <c s="12"/>
      <c s="12"/>
      <c s="12" t="s">
        <v>95</v>
      </c>
      <c s="12"/>
      <c s="12"/>
      <c s="12"/>
      <c s="12">
        <v>0</v>
      </c>
      <c r="P68">
        <v>0</v>
      </c>
    </row>
    <row r="69" spans="1:9" ht="12.75" customHeight="1">
      <c r="A69" s="12"/>
      <c s="12"/>
      <c s="12"/>
      <c s="12"/>
      <c s="12" t="s">
        <v>96</v>
      </c>
      <c s="12"/>
      <c s="12"/>
      <c s="12"/>
      <c s="12"/>
    </row>
    <row r="70" spans="1:16" ht="12.75" customHeight="1">
      <c r="A70" s="12"/>
      <c s="12"/>
      <c s="12"/>
      <c s="12"/>
      <c s="12" t="s">
        <v>97</v>
      </c>
      <c s="12"/>
      <c s="12"/>
      <c s="12"/>
      <c s="12">
        <v>0</v>
      </c>
      <c r="P70">
        <v>0</v>
      </c>
    </row>
    <row r="71" spans="1:16" ht="12.75" customHeight="1">
      <c r="A71" s="12"/>
      <c s="12"/>
      <c s="12"/>
      <c s="12"/>
      <c s="12" t="s">
        <v>98</v>
      </c>
      <c s="12"/>
      <c s="12"/>
      <c s="12"/>
      <c s="12">
        <f>I68+I70</f>
      </c>
      <c r="P71">
        <f>P68+P70</f>
      </c>
    </row>
    <row r="73" spans="1:16" ht="12.75" customHeight="1">
      <c r="A73" s="12"/>
      <c s="12"/>
      <c s="12"/>
      <c s="12"/>
      <c s="12" t="s">
        <v>98</v>
      </c>
      <c s="12"/>
      <c s="12"/>
      <c s="12"/>
      <c s="12">
        <f>I64+I71</f>
      </c>
      <c r="P73">
        <f>P64+P71</f>
      </c>
    </row>
  </sheetData>
  <sheetProtection sheet="1" objects="1" scenarios="1"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fitToHeight="0"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